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здоровление\"/>
    </mc:Choice>
  </mc:AlternateContent>
  <bookViews>
    <workbookView xWindow="0" yWindow="0" windowWidth="28800" windowHeight="12330"/>
  </bookViews>
  <sheets>
    <sheet name="Расчет" sheetId="1" r:id="rId1"/>
    <sheet name="Распределение питания" sheetId="2" r:id="rId2"/>
    <sheet name="Хоз.товары" sheetId="3" r:id="rId3"/>
    <sheet name="Канц.товары" sheetId="4" r:id="rId4"/>
    <sheet name="Медикаменты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" l="1"/>
  <c r="F25" i="4"/>
  <c r="F23" i="4"/>
  <c r="E10" i="1"/>
  <c r="D10" i="1"/>
  <c r="C16" i="1" l="1"/>
  <c r="C17" i="1" s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4" i="4"/>
  <c r="F4" i="4"/>
  <c r="D13" i="1"/>
  <c r="E13" i="1" s="1"/>
  <c r="D14" i="1"/>
  <c r="E14" i="1" s="1"/>
  <c r="D15" i="1"/>
  <c r="E15" i="1" s="1"/>
  <c r="D12" i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4" i="5"/>
  <c r="F22" i="5" l="1"/>
  <c r="F23" i="5" s="1"/>
  <c r="F27" i="4"/>
  <c r="F28" i="4" s="1"/>
  <c r="D16" i="1"/>
  <c r="D17" i="1" s="1"/>
  <c r="E12" i="1"/>
  <c r="F5" i="3"/>
  <c r="F6" i="3"/>
  <c r="F7" i="3"/>
  <c r="F8" i="3"/>
  <c r="F9" i="3"/>
  <c r="F10" i="3"/>
  <c r="F11" i="3"/>
  <c r="F12" i="3"/>
  <c r="F4" i="3"/>
  <c r="F13" i="3" l="1"/>
  <c r="F14" i="3" s="1"/>
  <c r="E16" i="1"/>
  <c r="E17" i="1" s="1"/>
  <c r="G11" i="2"/>
  <c r="G6" i="2"/>
  <c r="G7" i="2"/>
  <c r="G8" i="2"/>
  <c r="G9" i="2"/>
  <c r="G10" i="2"/>
  <c r="G5" i="2"/>
  <c r="F6" i="2"/>
  <c r="F7" i="2"/>
  <c r="F8" i="2"/>
  <c r="F9" i="2"/>
  <c r="F10" i="2"/>
  <c r="F5" i="2"/>
  <c r="C11" i="2" l="1"/>
</calcChain>
</file>

<file path=xl/sharedStrings.xml><?xml version="1.0" encoding="utf-8"?>
<sst xmlns="http://schemas.openxmlformats.org/spreadsheetml/2006/main" count="187" uniqueCount="109">
  <si>
    <t>№ п/п</t>
  </si>
  <si>
    <t>стоимость 1 д/д (руб.)</t>
  </si>
  <si>
    <t xml:space="preserve">Количество детей </t>
  </si>
  <si>
    <t>Продолжительность смены (дней)</t>
  </si>
  <si>
    <t>Количество дето-дней</t>
  </si>
  <si>
    <t>стоимость за 14 дн. (руб.)</t>
  </si>
  <si>
    <t>хозяйственные нужды</t>
  </si>
  <si>
    <t>медицинское обслуживание</t>
  </si>
  <si>
    <t>канцелярские принадлежности</t>
  </si>
  <si>
    <t>культурное обслуживание</t>
  </si>
  <si>
    <t>МБОУ "Асовская основная общеобразовательная школа"</t>
  </si>
  <si>
    <t>МБОУ "Кляповская основная общеобразовательная школа"</t>
  </si>
  <si>
    <t>МБОУ "Дубовская основная общеобразовательная школа"</t>
  </si>
  <si>
    <t>МБОУ "Переборская основная общеобразовательная школа"</t>
  </si>
  <si>
    <t>МБОУ "Березовская средняя общеобразовательная школа"</t>
  </si>
  <si>
    <t>МБОУ ДО "Центр дополнительного образования"</t>
  </si>
  <si>
    <t>ИТОГО</t>
  </si>
  <si>
    <t>Начальник отдела по экономической работе</t>
  </si>
  <si>
    <t>Председатель Комитета образования</t>
  </si>
  <si>
    <t xml:space="preserve">                Н.С. Микрюкова</t>
  </si>
  <si>
    <t xml:space="preserve">             С.В. Мезенцева</t>
  </si>
  <si>
    <t>Распределение субвенций бюджета Пермского края на лагеря с дневным пребыванием детей, организованных образовательными организациями, осуществляющими организацию отдыха детей и их оздоровления в каникулярное время в 2023 году</t>
  </si>
  <si>
    <t xml:space="preserve">Наименование образовательной организации </t>
  </si>
  <si>
    <t>Расчетная стоимость питания одного дня, руб.</t>
  </si>
  <si>
    <t>Количество дней</t>
  </si>
  <si>
    <t>Сумма, руб.</t>
  </si>
  <si>
    <t>Количество оздоровленных, детей</t>
  </si>
  <si>
    <t>*</t>
  </si>
  <si>
    <t>Расчетная стоимость пребывания, руб.</t>
  </si>
  <si>
    <t>Краевой бюджет</t>
  </si>
  <si>
    <t>Антисептик для рук, 100 мл</t>
  </si>
  <si>
    <t>Мыло туалетное (жидкое), 250 мл.</t>
  </si>
  <si>
    <t>Бумага туалетная</t>
  </si>
  <si>
    <t>Бумажное полотенце</t>
  </si>
  <si>
    <t>Перчатки латексные</t>
  </si>
  <si>
    <t>Стаканчики одноразовые</t>
  </si>
  <si>
    <t>рул.</t>
  </si>
  <si>
    <t>пара</t>
  </si>
  <si>
    <t>шт.</t>
  </si>
  <si>
    <t>Бинт марлевый стерильный 7*14, 5*10</t>
  </si>
  <si>
    <t>Бинт эластичный фиксирующий трубчатый нестерильный</t>
  </si>
  <si>
    <t>Вата медицинская хирургическая</t>
  </si>
  <si>
    <t>Бриллиантовый зеленый раствор спиртовый 1%</t>
  </si>
  <si>
    <t>Водный раствор аммиака в ампулах</t>
  </si>
  <si>
    <t>Йод раствор 5%</t>
  </si>
  <si>
    <t>Перекись водорода 3%</t>
  </si>
  <si>
    <t>Хлоргексидин биглюконат - средство для дезинфекции 0,05%, 100 мл</t>
  </si>
  <si>
    <t>Салфетки стерильные 16*14</t>
  </si>
  <si>
    <t>Диски ватные</t>
  </si>
  <si>
    <t>Анальгин</t>
  </si>
  <si>
    <t>Уголь активированный 250 мг № 10</t>
  </si>
  <si>
    <t>Парацетомол 500 мг № 10</t>
  </si>
  <si>
    <t>Панкреатин № 10</t>
  </si>
  <si>
    <t>Дротаверин 40 мг № 100</t>
  </si>
  <si>
    <t>Лоратадин 10 мг № 30</t>
  </si>
  <si>
    <t>Фломастеры</t>
  </si>
  <si>
    <t>Альбом для рисования</t>
  </si>
  <si>
    <t>Краски акварельные</t>
  </si>
  <si>
    <t>Цветная бумага</t>
  </si>
  <si>
    <t>Гуашь</t>
  </si>
  <si>
    <t>Клей карандаш</t>
  </si>
  <si>
    <t>мелки цветные</t>
  </si>
  <si>
    <t>ножницы</t>
  </si>
  <si>
    <t>маркеры</t>
  </si>
  <si>
    <t xml:space="preserve">цветной картон </t>
  </si>
  <si>
    <t>Ручка шариковая</t>
  </si>
  <si>
    <t>Ватман А3</t>
  </si>
  <si>
    <t>Кнопки</t>
  </si>
  <si>
    <t>карандаши цветные</t>
  </si>
  <si>
    <t>Бумага для принтера</t>
  </si>
  <si>
    <t>Кисть для рисования</t>
  </si>
  <si>
    <t>Скотч (широкий, узкий)</t>
  </si>
  <si>
    <t xml:space="preserve">Тетради в клетку </t>
  </si>
  <si>
    <t>Мешки для мусора, 60 л.</t>
  </si>
  <si>
    <t>Пластилин, 16 цв.</t>
  </si>
  <si>
    <t>уп.</t>
  </si>
  <si>
    <t>шт</t>
  </si>
  <si>
    <t>Лейкопластырь бактерицидный, 20 шт.</t>
  </si>
  <si>
    <t>Лейкопластырь 2 см, 5 см, 18 шт.</t>
  </si>
  <si>
    <t>Родительская доля, в том числе</t>
  </si>
  <si>
    <t>Расчетная стоимость путевки в лагерях с дневным пребыванием детей, организованных образовательными организациями, осуществляющими организацию отдыха детей и их оздоровления в каникулярное время в 2023 году</t>
  </si>
  <si>
    <t>Доля краевого бюджета</t>
  </si>
  <si>
    <t>в том числе на оплату услуг по организации питания</t>
  </si>
  <si>
    <t xml:space="preserve">                             С.В. Мезенцева</t>
  </si>
  <si>
    <t>4.1.</t>
  </si>
  <si>
    <t>5.1</t>
  </si>
  <si>
    <t>5.2</t>
  </si>
  <si>
    <t>5.3</t>
  </si>
  <si>
    <t>5.4</t>
  </si>
  <si>
    <t>6</t>
  </si>
  <si>
    <t>Наименование расходов</t>
  </si>
  <si>
    <t>Всего расходов</t>
  </si>
  <si>
    <t xml:space="preserve">                                   Н.С. Микрюкова</t>
  </si>
  <si>
    <t>ИТОГО РАСХОДОВ</t>
  </si>
  <si>
    <t>Направление расходов</t>
  </si>
  <si>
    <t>Единицы измерения</t>
  </si>
  <si>
    <t>Средняя цена, руб.</t>
  </si>
  <si>
    <t>Норматив стоимости 1 д/д, руб.</t>
  </si>
  <si>
    <t xml:space="preserve">                            Н.С. Микрюкова</t>
  </si>
  <si>
    <t xml:space="preserve">                         С.В. Мезенцева</t>
  </si>
  <si>
    <t>Жидкие чистящие и моющие средства</t>
  </si>
  <si>
    <t>Дезинфицирующее средство для поверхностей</t>
  </si>
  <si>
    <t>Средняя расчетная стоимость путевки в лагерях с дневным пребыванием детей, организованных образовательными организациями, осуществляющими организацию отдыха детей и их оздоровления в каникулярное время в 2023 году</t>
  </si>
  <si>
    <t>Клей ПВА</t>
  </si>
  <si>
    <t>Итого родительская доля</t>
  </si>
  <si>
    <t>Бумага для принтера (цветная) 250 л.</t>
  </si>
  <si>
    <t>Файлы, 100 шт.</t>
  </si>
  <si>
    <t>Карандаши простые</t>
  </si>
  <si>
    <t>Норма  на 14 дней (8 ОУ)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</si>
</sst>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right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"/>
  <sheetViews>
    <sheetView tabSelected="1" workbookViewId="0">
      <selection activeCell="D20" sqref="D20"/>
    </sheetView>
  </sheetViews>
  <sheetFormatPr defaultRowHeight="15" x14ac:dyDescent="0.25"/>
  <cols>
    <col min="2" max="2" width="35.140625" customWidth="1"/>
    <col min="3" max="3" width="17" customWidth="1"/>
    <col min="4" max="4" width="24.5703125" customWidth="1"/>
    <col min="5" max="5" width="17.7109375" customWidth="1"/>
  </cols>
  <sheetData>
    <row r="1" spans="1:12" ht="15.75" customHeight="1" x14ac:dyDescent="0.25">
      <c r="A1" s="50" t="s">
        <v>80</v>
      </c>
      <c r="B1" s="50"/>
      <c r="C1" s="50"/>
      <c r="D1" s="50"/>
      <c r="E1" s="50"/>
      <c r="F1" s="1"/>
      <c r="G1" s="1"/>
      <c r="H1" s="1"/>
      <c r="I1" s="1"/>
      <c r="J1" s="1"/>
      <c r="K1" s="1"/>
    </row>
    <row r="2" spans="1:12" ht="42" customHeight="1" x14ac:dyDescent="0.25">
      <c r="A2" s="50"/>
      <c r="B2" s="50"/>
      <c r="C2" s="50"/>
      <c r="D2" s="50"/>
      <c r="E2" s="50"/>
      <c r="F2" s="2"/>
      <c r="G2" s="2"/>
      <c r="H2" s="2"/>
      <c r="I2" s="2"/>
      <c r="J2" s="2"/>
      <c r="K2" s="2"/>
      <c r="L2" s="2"/>
    </row>
    <row r="3" spans="1:12" ht="15.75" x14ac:dyDescent="0.25">
      <c r="A3" s="49"/>
      <c r="B3" s="49"/>
      <c r="C3" s="49"/>
      <c r="D3" s="49"/>
      <c r="E3" s="49"/>
      <c r="F3" s="1"/>
      <c r="G3" s="1"/>
      <c r="H3" s="1"/>
      <c r="I3" s="1"/>
      <c r="J3" s="1"/>
      <c r="K3" s="1"/>
    </row>
    <row r="4" spans="1:12" ht="31.5" x14ac:dyDescent="0.25">
      <c r="A4" s="4" t="s">
        <v>0</v>
      </c>
      <c r="B4" s="34" t="s">
        <v>90</v>
      </c>
      <c r="C4" s="34" t="s">
        <v>1</v>
      </c>
      <c r="D4" s="34" t="s">
        <v>5</v>
      </c>
      <c r="E4" s="4" t="s">
        <v>91</v>
      </c>
      <c r="F4" s="3"/>
      <c r="G4" s="3"/>
      <c r="H4" s="3"/>
      <c r="I4" s="3"/>
      <c r="J4" s="3"/>
      <c r="K4" s="3"/>
      <c r="L4" s="3"/>
    </row>
    <row r="5" spans="1:12" ht="15.75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3"/>
      <c r="G5" s="3"/>
      <c r="H5" s="3"/>
      <c r="I5" s="3"/>
      <c r="J5" s="3"/>
      <c r="K5" s="3"/>
      <c r="L5" s="3"/>
    </row>
    <row r="6" spans="1:12" ht="15.75" x14ac:dyDescent="0.25">
      <c r="A6" s="6">
        <v>1</v>
      </c>
      <c r="B6" s="6" t="s">
        <v>2</v>
      </c>
      <c r="C6" s="6"/>
      <c r="D6" s="6"/>
      <c r="E6" s="6">
        <v>513</v>
      </c>
      <c r="F6" s="3"/>
      <c r="G6" s="3"/>
      <c r="H6" s="3"/>
      <c r="I6" s="3"/>
      <c r="J6" s="3"/>
      <c r="K6" s="3"/>
      <c r="L6" s="3"/>
    </row>
    <row r="7" spans="1:12" ht="15.75" x14ac:dyDescent="0.25">
      <c r="A7" s="6">
        <v>2</v>
      </c>
      <c r="B7" s="7" t="s">
        <v>3</v>
      </c>
      <c r="C7" s="7"/>
      <c r="D7" s="6"/>
      <c r="E7" s="6">
        <v>14</v>
      </c>
      <c r="F7" s="3"/>
      <c r="G7" s="3"/>
      <c r="H7" s="3"/>
      <c r="I7" s="3"/>
      <c r="J7" s="3"/>
      <c r="K7" s="3"/>
      <c r="L7" s="3"/>
    </row>
    <row r="8" spans="1:12" ht="15.75" x14ac:dyDescent="0.25">
      <c r="A8" s="6">
        <v>3</v>
      </c>
      <c r="B8" s="7" t="s">
        <v>4</v>
      </c>
      <c r="C8" s="6"/>
      <c r="D8" s="6"/>
      <c r="E8" s="9">
        <v>7182</v>
      </c>
      <c r="F8" s="3"/>
      <c r="G8" s="3"/>
      <c r="H8" s="3"/>
      <c r="I8" s="3"/>
      <c r="J8" s="3"/>
      <c r="K8" s="3"/>
      <c r="L8" s="3"/>
    </row>
    <row r="9" spans="1:12" ht="15.75" x14ac:dyDescent="0.25">
      <c r="A9" s="6">
        <v>4</v>
      </c>
      <c r="B9" s="35" t="s">
        <v>81</v>
      </c>
      <c r="C9" s="6"/>
      <c r="D9" s="6"/>
      <c r="E9" s="9"/>
      <c r="F9" s="3"/>
      <c r="G9" s="3"/>
      <c r="H9" s="3"/>
      <c r="I9" s="3"/>
      <c r="J9" s="3"/>
      <c r="K9" s="3"/>
      <c r="L9" s="3"/>
    </row>
    <row r="10" spans="1:12" ht="31.5" x14ac:dyDescent="0.25">
      <c r="A10" s="6" t="s">
        <v>84</v>
      </c>
      <c r="B10" s="7" t="s">
        <v>82</v>
      </c>
      <c r="C10" s="18">
        <v>192.97</v>
      </c>
      <c r="D10" s="11">
        <f>C10*14</f>
        <v>2701.58</v>
      </c>
      <c r="E10" s="11">
        <f>D10*E6</f>
        <v>1385910.54</v>
      </c>
      <c r="F10" s="3"/>
      <c r="G10" s="3"/>
      <c r="H10" s="3"/>
      <c r="I10" s="3"/>
      <c r="J10" s="3"/>
      <c r="K10" s="3"/>
      <c r="L10" s="3"/>
    </row>
    <row r="11" spans="1:12" ht="15.75" x14ac:dyDescent="0.25">
      <c r="A11" s="6">
        <v>5</v>
      </c>
      <c r="B11" s="35" t="s">
        <v>79</v>
      </c>
      <c r="C11" s="14"/>
      <c r="D11" s="14"/>
      <c r="E11" s="14"/>
      <c r="F11" s="3"/>
      <c r="G11" s="3"/>
      <c r="H11" s="3"/>
      <c r="I11" s="3"/>
      <c r="J11" s="3"/>
      <c r="K11" s="3"/>
      <c r="L11" s="3"/>
    </row>
    <row r="12" spans="1:12" ht="15.75" x14ac:dyDescent="0.25">
      <c r="A12" s="36" t="s">
        <v>85</v>
      </c>
      <c r="B12" s="7" t="s">
        <v>6</v>
      </c>
      <c r="C12" s="47">
        <v>18</v>
      </c>
      <c r="D12" s="8">
        <f>C12*14</f>
        <v>252</v>
      </c>
      <c r="E12" s="8">
        <f>D12*E6</f>
        <v>129276</v>
      </c>
      <c r="F12" s="3"/>
      <c r="G12" s="3"/>
      <c r="H12" s="3"/>
      <c r="I12" s="3"/>
      <c r="J12" s="3"/>
      <c r="K12" s="3"/>
      <c r="L12" s="3"/>
    </row>
    <row r="13" spans="1:12" ht="15.75" x14ac:dyDescent="0.25">
      <c r="A13" s="36" t="s">
        <v>86</v>
      </c>
      <c r="B13" s="10" t="s">
        <v>7</v>
      </c>
      <c r="C13" s="47">
        <v>1</v>
      </c>
      <c r="D13" s="8">
        <f t="shared" ref="D13:D15" si="0">C13*14</f>
        <v>14</v>
      </c>
      <c r="E13" s="8">
        <f>D13*E6</f>
        <v>7182</v>
      </c>
      <c r="F13" s="3"/>
      <c r="G13" s="3"/>
      <c r="H13" s="3"/>
      <c r="I13" s="3"/>
      <c r="J13" s="3"/>
      <c r="K13" s="3"/>
      <c r="L13" s="3"/>
    </row>
    <row r="14" spans="1:12" ht="15.75" x14ac:dyDescent="0.25">
      <c r="A14" s="36" t="s">
        <v>87</v>
      </c>
      <c r="B14" s="7" t="s">
        <v>8</v>
      </c>
      <c r="C14" s="47">
        <v>23</v>
      </c>
      <c r="D14" s="8">
        <f t="shared" si="0"/>
        <v>322</v>
      </c>
      <c r="E14" s="8">
        <f>D14*E6</f>
        <v>165186</v>
      </c>
      <c r="F14" s="3"/>
      <c r="G14" s="3"/>
      <c r="H14" s="3"/>
      <c r="I14" s="3"/>
      <c r="J14" s="3"/>
      <c r="K14" s="3"/>
      <c r="L14" s="3"/>
    </row>
    <row r="15" spans="1:12" ht="15.75" x14ac:dyDescent="0.25">
      <c r="A15" s="36" t="s">
        <v>88</v>
      </c>
      <c r="B15" s="7" t="s">
        <v>9</v>
      </c>
      <c r="C15" s="46">
        <v>35</v>
      </c>
      <c r="D15" s="8">
        <f t="shared" si="0"/>
        <v>490</v>
      </c>
      <c r="E15" s="8">
        <f>D15*E6</f>
        <v>251370</v>
      </c>
      <c r="F15" s="3"/>
      <c r="G15" s="3"/>
      <c r="H15" s="3"/>
      <c r="I15" s="3"/>
      <c r="J15" s="3"/>
      <c r="K15" s="3"/>
      <c r="L15" s="3"/>
    </row>
    <row r="16" spans="1:12" ht="15.75" x14ac:dyDescent="0.25">
      <c r="A16" s="36" t="s">
        <v>89</v>
      </c>
      <c r="B16" s="35" t="s">
        <v>104</v>
      </c>
      <c r="C16" s="48">
        <f>SUM(C12:C15)</f>
        <v>77</v>
      </c>
      <c r="D16" s="55">
        <f>SUM(D12:D15)</f>
        <v>1078</v>
      </c>
      <c r="E16" s="11">
        <f>SUM(E12:E15)</f>
        <v>553014</v>
      </c>
      <c r="F16" s="3"/>
      <c r="G16" s="3"/>
      <c r="H16" s="3"/>
      <c r="I16" s="3"/>
      <c r="J16" s="3"/>
      <c r="K16" s="3"/>
      <c r="L16" s="3"/>
    </row>
    <row r="17" spans="1:12" ht="15.75" x14ac:dyDescent="0.25">
      <c r="A17" s="6">
        <v>7</v>
      </c>
      <c r="B17" s="35" t="s">
        <v>93</v>
      </c>
      <c r="C17" s="18">
        <f>C10+C16</f>
        <v>269.97000000000003</v>
      </c>
      <c r="D17" s="11">
        <f>D10+D16</f>
        <v>3779.58</v>
      </c>
      <c r="E17" s="11">
        <f>E10+E16</f>
        <v>1938924.54</v>
      </c>
      <c r="F17" s="3"/>
      <c r="G17" s="3"/>
      <c r="H17" s="3"/>
      <c r="I17" s="3"/>
      <c r="J17" s="3"/>
      <c r="K17" s="3"/>
      <c r="L17" s="3"/>
    </row>
    <row r="18" spans="1:12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5.75" x14ac:dyDescent="0.25">
      <c r="A19" s="3" t="s">
        <v>18</v>
      </c>
      <c r="B19" s="3"/>
      <c r="C19" s="3" t="s">
        <v>83</v>
      </c>
      <c r="D19" s="3"/>
      <c r="E19" s="3"/>
      <c r="F19" s="3"/>
      <c r="G19" s="3"/>
      <c r="H19" s="3"/>
      <c r="I19" s="3"/>
      <c r="J19" s="3"/>
      <c r="K19" s="3"/>
      <c r="L19" s="3"/>
    </row>
    <row r="20" spans="1:12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.75" x14ac:dyDescent="0.25">
      <c r="A21" s="3" t="s">
        <v>17</v>
      </c>
      <c r="B21" s="3"/>
      <c r="C21" s="3" t="s">
        <v>92</v>
      </c>
      <c r="D21" s="3"/>
      <c r="E21" s="3"/>
      <c r="F21" s="3"/>
      <c r="G21" s="3"/>
      <c r="H21" s="3"/>
      <c r="I21" s="3"/>
      <c r="J21" s="3"/>
      <c r="K21" s="3"/>
      <c r="L21" s="3"/>
    </row>
    <row r="22" spans="1:12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</sheetData>
  <mergeCells count="2">
    <mergeCell ref="A3:E3"/>
    <mergeCell ref="A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B22" sqref="B22"/>
    </sheetView>
  </sheetViews>
  <sheetFormatPr defaultRowHeight="15" x14ac:dyDescent="0.25"/>
  <cols>
    <col min="1" max="1" width="4.7109375" customWidth="1"/>
    <col min="2" max="2" width="34.5703125" customWidth="1"/>
    <col min="3" max="3" width="17.7109375" customWidth="1"/>
    <col min="4" max="4" width="14.28515625" customWidth="1"/>
    <col min="5" max="6" width="19.140625" customWidth="1"/>
    <col min="7" max="7" width="20.42578125" customWidth="1"/>
  </cols>
  <sheetData>
    <row r="1" spans="1:13" ht="51" customHeight="1" x14ac:dyDescent="0.25">
      <c r="A1" s="54" t="s">
        <v>21</v>
      </c>
      <c r="B1" s="54"/>
      <c r="C1" s="54"/>
      <c r="D1" s="54"/>
      <c r="E1" s="54"/>
      <c r="F1" s="54"/>
      <c r="G1" s="54"/>
      <c r="H1" s="12"/>
      <c r="I1" s="12"/>
      <c r="J1" s="12"/>
      <c r="K1" s="12"/>
      <c r="L1" s="12"/>
      <c r="M1" s="12"/>
    </row>
    <row r="2" spans="1:13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31.5" customHeight="1" x14ac:dyDescent="0.25">
      <c r="A3" s="52" t="s">
        <v>0</v>
      </c>
      <c r="B3" s="52" t="s">
        <v>22</v>
      </c>
      <c r="C3" s="51" t="s">
        <v>29</v>
      </c>
      <c r="D3" s="51"/>
      <c r="E3" s="51"/>
      <c r="F3" s="51"/>
      <c r="G3" s="51"/>
      <c r="H3" s="2"/>
      <c r="I3" s="2"/>
      <c r="J3" s="2"/>
      <c r="K3" s="2"/>
      <c r="L3" s="2"/>
      <c r="M3" s="12"/>
    </row>
    <row r="4" spans="1:13" ht="63" x14ac:dyDescent="0.25">
      <c r="A4" s="53"/>
      <c r="B4" s="53"/>
      <c r="C4" s="5" t="s">
        <v>26</v>
      </c>
      <c r="D4" s="5" t="s">
        <v>24</v>
      </c>
      <c r="E4" s="5" t="s">
        <v>23</v>
      </c>
      <c r="F4" s="13" t="s">
        <v>28</v>
      </c>
      <c r="G4" s="5" t="s">
        <v>25</v>
      </c>
      <c r="H4" s="2"/>
      <c r="I4" s="2"/>
      <c r="J4" s="2"/>
      <c r="K4" s="2"/>
      <c r="L4" s="2"/>
      <c r="M4" s="12"/>
    </row>
    <row r="5" spans="1:13" ht="31.5" x14ac:dyDescent="0.25">
      <c r="A5" s="15">
        <v>1</v>
      </c>
      <c r="B5" s="16" t="s">
        <v>10</v>
      </c>
      <c r="C5" s="15">
        <v>40</v>
      </c>
      <c r="D5" s="15">
        <v>14</v>
      </c>
      <c r="E5" s="15">
        <v>192.97</v>
      </c>
      <c r="F5" s="17">
        <f>D5*E5</f>
        <v>2701.58</v>
      </c>
      <c r="G5" s="17">
        <f>F5*C5</f>
        <v>108063.2</v>
      </c>
    </row>
    <row r="6" spans="1:13" ht="31.5" x14ac:dyDescent="0.25">
      <c r="A6" s="15">
        <v>2</v>
      </c>
      <c r="B6" s="16" t="s">
        <v>11</v>
      </c>
      <c r="C6" s="15">
        <v>48</v>
      </c>
      <c r="D6" s="15">
        <v>14</v>
      </c>
      <c r="E6" s="15">
        <v>192.97</v>
      </c>
      <c r="F6" s="17">
        <f t="shared" ref="F6:F10" si="0">D6*E6</f>
        <v>2701.58</v>
      </c>
      <c r="G6" s="17">
        <f t="shared" ref="G6:G10" si="1">F6*C6</f>
        <v>129675.84</v>
      </c>
    </row>
    <row r="7" spans="1:13" ht="31.5" x14ac:dyDescent="0.25">
      <c r="A7" s="15">
        <v>3</v>
      </c>
      <c r="B7" s="16" t="s">
        <v>12</v>
      </c>
      <c r="C7" s="15">
        <v>60</v>
      </c>
      <c r="D7" s="15">
        <v>14</v>
      </c>
      <c r="E7" s="15">
        <v>192.97</v>
      </c>
      <c r="F7" s="17">
        <f t="shared" si="0"/>
        <v>2701.58</v>
      </c>
      <c r="G7" s="17">
        <f t="shared" si="1"/>
        <v>162094.79999999999</v>
      </c>
    </row>
    <row r="8" spans="1:13" ht="31.5" x14ac:dyDescent="0.25">
      <c r="A8" s="15">
        <v>4</v>
      </c>
      <c r="B8" s="16" t="s">
        <v>13</v>
      </c>
      <c r="C8" s="15">
        <v>35</v>
      </c>
      <c r="D8" s="15">
        <v>14</v>
      </c>
      <c r="E8" s="15">
        <v>192.97</v>
      </c>
      <c r="F8" s="17">
        <f t="shared" si="0"/>
        <v>2701.58</v>
      </c>
      <c r="G8" s="17">
        <f t="shared" si="1"/>
        <v>94555.3</v>
      </c>
    </row>
    <row r="9" spans="1:13" ht="31.5" x14ac:dyDescent="0.25">
      <c r="A9" s="15">
        <v>5</v>
      </c>
      <c r="B9" s="16" t="s">
        <v>14</v>
      </c>
      <c r="C9" s="15">
        <v>240</v>
      </c>
      <c r="D9" s="15">
        <v>14</v>
      </c>
      <c r="E9" s="15">
        <v>192.97</v>
      </c>
      <c r="F9" s="17">
        <f t="shared" si="0"/>
        <v>2701.58</v>
      </c>
      <c r="G9" s="17">
        <f t="shared" si="1"/>
        <v>648379.19999999995</v>
      </c>
    </row>
    <row r="10" spans="1:13" ht="31.5" x14ac:dyDescent="0.25">
      <c r="A10" s="15">
        <v>6</v>
      </c>
      <c r="B10" s="16" t="s">
        <v>15</v>
      </c>
      <c r="C10" s="15">
        <v>90</v>
      </c>
      <c r="D10" s="15">
        <v>14</v>
      </c>
      <c r="E10" s="15">
        <v>192.97</v>
      </c>
      <c r="F10" s="17">
        <f t="shared" si="0"/>
        <v>2701.58</v>
      </c>
      <c r="G10" s="17">
        <f t="shared" si="1"/>
        <v>243142.19999999998</v>
      </c>
    </row>
    <row r="11" spans="1:13" ht="15.75" x14ac:dyDescent="0.25">
      <c r="A11" s="14"/>
      <c r="B11" s="18" t="s">
        <v>16</v>
      </c>
      <c r="C11" s="18">
        <f>C5+C6+C7+C8+C9+C10</f>
        <v>513</v>
      </c>
      <c r="D11" s="19" t="s">
        <v>27</v>
      </c>
      <c r="E11" s="18" t="s">
        <v>27</v>
      </c>
      <c r="F11" s="18" t="s">
        <v>27</v>
      </c>
      <c r="G11" s="11">
        <f>G5+G6+G7+G8+G9+G10</f>
        <v>1385910.5399999998</v>
      </c>
    </row>
    <row r="14" spans="1:13" ht="15.75" x14ac:dyDescent="0.25">
      <c r="B14" s="3" t="s">
        <v>18</v>
      </c>
      <c r="C14" s="3"/>
      <c r="D14" s="3" t="s">
        <v>20</v>
      </c>
      <c r="E14" s="3"/>
      <c r="F14" s="3"/>
    </row>
    <row r="15" spans="1:13" ht="15.75" x14ac:dyDescent="0.25">
      <c r="B15" s="3"/>
      <c r="C15" s="3"/>
      <c r="D15" s="3"/>
      <c r="E15" s="3"/>
      <c r="F15" s="3"/>
    </row>
    <row r="16" spans="1:13" ht="15.75" x14ac:dyDescent="0.25">
      <c r="B16" s="3" t="s">
        <v>17</v>
      </c>
      <c r="C16" s="3"/>
      <c r="D16" s="3" t="s">
        <v>19</v>
      </c>
      <c r="E16" s="3"/>
      <c r="F16" s="3"/>
    </row>
  </sheetData>
  <mergeCells count="4">
    <mergeCell ref="C3:G3"/>
    <mergeCell ref="A3:A4"/>
    <mergeCell ref="B3:B4"/>
    <mergeCell ref="A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F14" sqref="F14"/>
    </sheetView>
  </sheetViews>
  <sheetFormatPr defaultRowHeight="15" x14ac:dyDescent="0.25"/>
  <cols>
    <col min="1" max="1" width="5.5703125" customWidth="1"/>
    <col min="2" max="2" width="42.42578125" customWidth="1"/>
    <col min="3" max="3" width="12.85546875" customWidth="1"/>
    <col min="4" max="4" width="14.28515625" customWidth="1"/>
    <col min="5" max="5" width="11.7109375" customWidth="1"/>
    <col min="6" max="6" width="14.85546875" customWidth="1"/>
  </cols>
  <sheetData>
    <row r="1" spans="1:8" ht="59.25" customHeight="1" x14ac:dyDescent="0.25">
      <c r="A1" s="50" t="s">
        <v>102</v>
      </c>
      <c r="B1" s="50"/>
      <c r="C1" s="50"/>
      <c r="D1" s="50"/>
      <c r="E1" s="50"/>
      <c r="F1" s="50"/>
      <c r="G1" s="3"/>
    </row>
    <row r="2" spans="1:8" ht="15.75" x14ac:dyDescent="0.25">
      <c r="A2" s="3"/>
      <c r="B2" s="3"/>
      <c r="C2" s="3"/>
      <c r="D2" s="3"/>
      <c r="E2" s="3"/>
      <c r="F2" s="3"/>
      <c r="G2" s="3"/>
    </row>
    <row r="3" spans="1:8" ht="31.5" x14ac:dyDescent="0.25">
      <c r="A3" s="34" t="s">
        <v>0</v>
      </c>
      <c r="B3" s="34" t="s">
        <v>94</v>
      </c>
      <c r="C3" s="34" t="s">
        <v>95</v>
      </c>
      <c r="D3" s="37" t="s">
        <v>108</v>
      </c>
      <c r="E3" s="34" t="s">
        <v>96</v>
      </c>
      <c r="F3" s="34" t="s">
        <v>25</v>
      </c>
      <c r="G3" s="3"/>
    </row>
    <row r="4" spans="1:8" ht="27" customHeight="1" x14ac:dyDescent="0.25">
      <c r="A4" s="28">
        <v>1</v>
      </c>
      <c r="B4" s="29" t="s">
        <v>31</v>
      </c>
      <c r="C4" s="30" t="s">
        <v>38</v>
      </c>
      <c r="D4" s="30">
        <v>40</v>
      </c>
      <c r="E4" s="30">
        <v>70</v>
      </c>
      <c r="F4" s="42">
        <f>D4*E4</f>
        <v>2800</v>
      </c>
      <c r="G4" s="21"/>
      <c r="H4" s="20"/>
    </row>
    <row r="5" spans="1:8" ht="18" customHeight="1" x14ac:dyDescent="0.25">
      <c r="A5" s="28">
        <v>2</v>
      </c>
      <c r="B5" s="29" t="s">
        <v>32</v>
      </c>
      <c r="C5" s="30" t="s">
        <v>36</v>
      </c>
      <c r="D5" s="30">
        <v>500</v>
      </c>
      <c r="E5" s="30">
        <v>23</v>
      </c>
      <c r="F5" s="42">
        <f t="shared" ref="F5:F12" si="0">D5*E5</f>
        <v>11500</v>
      </c>
      <c r="G5" s="21"/>
      <c r="H5" s="20"/>
    </row>
    <row r="6" spans="1:8" ht="15.75" x14ac:dyDescent="0.25">
      <c r="A6" s="28">
        <v>3</v>
      </c>
      <c r="B6" s="29" t="s">
        <v>33</v>
      </c>
      <c r="C6" s="30" t="s">
        <v>75</v>
      </c>
      <c r="D6" s="30">
        <v>500</v>
      </c>
      <c r="E6" s="30">
        <v>70</v>
      </c>
      <c r="F6" s="42">
        <f t="shared" si="0"/>
        <v>35000</v>
      </c>
      <c r="G6" s="21"/>
      <c r="H6" s="20"/>
    </row>
    <row r="7" spans="1:8" ht="15.75" x14ac:dyDescent="0.25">
      <c r="A7" s="28">
        <v>4</v>
      </c>
      <c r="B7" s="29" t="s">
        <v>34</v>
      </c>
      <c r="C7" s="30" t="s">
        <v>37</v>
      </c>
      <c r="D7" s="30">
        <v>224</v>
      </c>
      <c r="E7" s="30">
        <v>20</v>
      </c>
      <c r="F7" s="42">
        <f t="shared" si="0"/>
        <v>4480</v>
      </c>
      <c r="G7" s="21"/>
      <c r="H7" s="20"/>
    </row>
    <row r="8" spans="1:8" ht="30.75" customHeight="1" x14ac:dyDescent="0.25">
      <c r="A8" s="28">
        <v>5</v>
      </c>
      <c r="B8" s="29" t="s">
        <v>100</v>
      </c>
      <c r="C8" s="30" t="s">
        <v>38</v>
      </c>
      <c r="D8" s="30">
        <v>56</v>
      </c>
      <c r="E8" s="30">
        <v>400</v>
      </c>
      <c r="F8" s="42">
        <f t="shared" si="0"/>
        <v>22400</v>
      </c>
      <c r="G8" s="21"/>
      <c r="H8" s="20"/>
    </row>
    <row r="9" spans="1:8" ht="30.75" customHeight="1" x14ac:dyDescent="0.25">
      <c r="A9" s="28">
        <v>6</v>
      </c>
      <c r="B9" s="29" t="s">
        <v>101</v>
      </c>
      <c r="C9" s="30" t="s">
        <v>38</v>
      </c>
      <c r="D9" s="30">
        <v>40</v>
      </c>
      <c r="E9" s="30">
        <v>300</v>
      </c>
      <c r="F9" s="42">
        <f t="shared" si="0"/>
        <v>12000</v>
      </c>
      <c r="G9" s="21"/>
      <c r="H9" s="20"/>
    </row>
    <row r="10" spans="1:8" ht="15.75" x14ac:dyDescent="0.25">
      <c r="A10" s="28">
        <v>7</v>
      </c>
      <c r="B10" s="29" t="s">
        <v>30</v>
      </c>
      <c r="C10" s="30" t="s">
        <v>38</v>
      </c>
      <c r="D10" s="30">
        <v>24</v>
      </c>
      <c r="E10" s="30">
        <v>168</v>
      </c>
      <c r="F10" s="42">
        <f t="shared" si="0"/>
        <v>4032</v>
      </c>
      <c r="G10" s="21"/>
      <c r="H10" s="20"/>
    </row>
    <row r="11" spans="1:8" ht="15.75" customHeight="1" x14ac:dyDescent="0.25">
      <c r="A11" s="28">
        <v>8</v>
      </c>
      <c r="B11" s="29" t="s">
        <v>73</v>
      </c>
      <c r="C11" s="30" t="s">
        <v>36</v>
      </c>
      <c r="D11" s="30">
        <v>16</v>
      </c>
      <c r="E11" s="30">
        <v>70</v>
      </c>
      <c r="F11" s="42">
        <f t="shared" si="0"/>
        <v>1120</v>
      </c>
      <c r="G11" s="21"/>
      <c r="H11" s="20"/>
    </row>
    <row r="12" spans="1:8" ht="21.75" customHeight="1" x14ac:dyDescent="0.25">
      <c r="A12" s="28">
        <v>9</v>
      </c>
      <c r="B12" s="29" t="s">
        <v>35</v>
      </c>
      <c r="C12" s="30" t="s">
        <v>38</v>
      </c>
      <c r="D12" s="42">
        <v>14364</v>
      </c>
      <c r="E12" s="30">
        <v>2.5</v>
      </c>
      <c r="F12" s="42">
        <f t="shared" si="0"/>
        <v>35910</v>
      </c>
      <c r="G12" s="21"/>
      <c r="H12" s="20"/>
    </row>
    <row r="13" spans="1:8" ht="15.75" x14ac:dyDescent="0.25">
      <c r="A13" s="28">
        <v>10</v>
      </c>
      <c r="B13" s="29"/>
      <c r="C13" s="29"/>
      <c r="D13" s="29"/>
      <c r="E13" s="29"/>
      <c r="F13" s="43">
        <f>F4+F5+F6+F7+F8+F9+F10+F11+F12</f>
        <v>129242</v>
      </c>
      <c r="G13" s="21"/>
      <c r="H13" s="20"/>
    </row>
    <row r="14" spans="1:8" ht="19.5" customHeight="1" x14ac:dyDescent="0.25">
      <c r="A14" s="28">
        <v>11</v>
      </c>
      <c r="B14" s="44" t="s">
        <v>97</v>
      </c>
      <c r="C14" s="29"/>
      <c r="D14" s="29"/>
      <c r="E14" s="29"/>
      <c r="F14" s="56">
        <f>F13/513/14</f>
        <v>17.995265942634365</v>
      </c>
      <c r="G14" s="20"/>
      <c r="H14" s="20"/>
    </row>
    <row r="15" spans="1:8" x14ac:dyDescent="0.25">
      <c r="A15" s="20"/>
      <c r="B15" s="20"/>
      <c r="C15" s="20"/>
      <c r="D15" s="32"/>
      <c r="E15" s="20"/>
      <c r="F15" s="31"/>
      <c r="G15" s="20"/>
      <c r="H15" s="20"/>
    </row>
    <row r="16" spans="1:8" x14ac:dyDescent="0.25">
      <c r="A16" s="20"/>
      <c r="B16" s="20"/>
      <c r="C16" s="20"/>
      <c r="D16" s="20"/>
      <c r="E16" s="20"/>
      <c r="F16" s="20"/>
      <c r="G16" s="20"/>
      <c r="H16" s="20"/>
    </row>
    <row r="17" spans="1:8" ht="15.75" x14ac:dyDescent="0.25">
      <c r="A17" s="3" t="s">
        <v>18</v>
      </c>
      <c r="B17" s="3"/>
      <c r="C17" s="3" t="s">
        <v>99</v>
      </c>
      <c r="D17" s="3"/>
      <c r="E17" s="20"/>
      <c r="F17" s="20"/>
      <c r="G17" s="20"/>
      <c r="H17" s="20"/>
    </row>
    <row r="18" spans="1:8" ht="15.75" x14ac:dyDescent="0.25">
      <c r="A18" s="3"/>
      <c r="B18" s="3"/>
      <c r="C18" s="3"/>
      <c r="D18" s="3"/>
      <c r="E18" s="20"/>
      <c r="F18" s="20"/>
      <c r="G18" s="20"/>
      <c r="H18" s="20"/>
    </row>
    <row r="19" spans="1:8" ht="15.75" x14ac:dyDescent="0.25">
      <c r="A19" s="3" t="s">
        <v>17</v>
      </c>
      <c r="B19" s="3"/>
      <c r="C19" s="3" t="s">
        <v>98</v>
      </c>
      <c r="D19" s="3"/>
      <c r="E19" s="20"/>
      <c r="F19" s="20"/>
      <c r="G19" s="20"/>
      <c r="H19" s="20"/>
    </row>
    <row r="20" spans="1:8" x14ac:dyDescent="0.25">
      <c r="A20" s="20"/>
      <c r="B20" s="20"/>
      <c r="C20" s="20"/>
      <c r="D20" s="20"/>
      <c r="E20" s="20"/>
      <c r="F20" s="20"/>
      <c r="G20" s="20"/>
      <c r="H20" s="20"/>
    </row>
    <row r="21" spans="1:8" x14ac:dyDescent="0.25">
      <c r="A21" s="20"/>
      <c r="B21" s="20"/>
      <c r="C21" s="20"/>
      <c r="D21" s="20"/>
      <c r="E21" s="20"/>
      <c r="F21" s="20"/>
      <c r="G21" s="20"/>
      <c r="H21" s="20"/>
    </row>
    <row r="22" spans="1:8" x14ac:dyDescent="0.25">
      <c r="A22" s="20"/>
      <c r="B22" s="20"/>
      <c r="C22" s="20"/>
      <c r="D22" s="20"/>
      <c r="E22" s="20"/>
      <c r="F22" s="20"/>
      <c r="G22" s="20"/>
      <c r="H22" s="20"/>
    </row>
    <row r="23" spans="1:8" x14ac:dyDescent="0.25">
      <c r="A23" s="20"/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x14ac:dyDescent="0.25">
      <c r="A25" s="20"/>
      <c r="B25" s="20"/>
      <c r="C25" s="20"/>
      <c r="D25" s="20"/>
      <c r="E25" s="20"/>
      <c r="F25" s="20"/>
      <c r="G25" s="20"/>
      <c r="H25" s="20"/>
    </row>
    <row r="26" spans="1:8" x14ac:dyDescent="0.25">
      <c r="A26" s="20"/>
      <c r="B26" s="20"/>
      <c r="C26" s="20"/>
      <c r="D26" s="20"/>
      <c r="E26" s="20"/>
      <c r="F26" s="20"/>
      <c r="G26" s="20"/>
      <c r="H26" s="20"/>
    </row>
    <row r="27" spans="1:8" x14ac:dyDescent="0.25">
      <c r="A27" s="20"/>
      <c r="B27" s="20"/>
      <c r="C27" s="20"/>
      <c r="D27" s="20"/>
      <c r="E27" s="20"/>
      <c r="F27" s="20"/>
      <c r="G27" s="20"/>
      <c r="H27" s="20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4" workbookViewId="0">
      <selection activeCell="F28" sqref="F28"/>
    </sheetView>
  </sheetViews>
  <sheetFormatPr defaultRowHeight="15" x14ac:dyDescent="0.25"/>
  <cols>
    <col min="1" max="1" width="5.7109375" customWidth="1"/>
    <col min="2" max="2" width="38.42578125" customWidth="1"/>
    <col min="3" max="3" width="12.28515625" customWidth="1"/>
    <col min="4" max="4" width="14.85546875" customWidth="1"/>
    <col min="5" max="5" width="11.85546875" customWidth="1"/>
    <col min="6" max="6" width="12.85546875" customWidth="1"/>
  </cols>
  <sheetData>
    <row r="1" spans="1:6" ht="59.25" customHeight="1" x14ac:dyDescent="0.25">
      <c r="A1" s="50" t="s">
        <v>102</v>
      </c>
      <c r="B1" s="50"/>
      <c r="C1" s="50"/>
      <c r="D1" s="50"/>
      <c r="E1" s="50"/>
      <c r="F1" s="50"/>
    </row>
    <row r="3" spans="1:6" ht="47.25" x14ac:dyDescent="0.25">
      <c r="A3" s="34" t="s">
        <v>0</v>
      </c>
      <c r="B3" s="34" t="s">
        <v>94</v>
      </c>
      <c r="C3" s="34" t="s">
        <v>95</v>
      </c>
      <c r="D3" s="37" t="s">
        <v>108</v>
      </c>
      <c r="E3" s="34" t="s">
        <v>96</v>
      </c>
      <c r="F3" s="34" t="s">
        <v>25</v>
      </c>
    </row>
    <row r="4" spans="1:6" ht="24" customHeight="1" x14ac:dyDescent="0.25">
      <c r="A4" s="28">
        <v>1</v>
      </c>
      <c r="B4" s="29" t="s">
        <v>55</v>
      </c>
      <c r="C4" s="30" t="s">
        <v>75</v>
      </c>
      <c r="D4" s="28">
        <v>80</v>
      </c>
      <c r="E4" s="30">
        <v>165</v>
      </c>
      <c r="F4" s="42">
        <f>D4*E4</f>
        <v>13200</v>
      </c>
    </row>
    <row r="5" spans="1:6" ht="23.25" customHeight="1" x14ac:dyDescent="0.25">
      <c r="A5" s="28">
        <v>2</v>
      </c>
      <c r="B5" s="29" t="s">
        <v>56</v>
      </c>
      <c r="C5" s="30" t="s">
        <v>76</v>
      </c>
      <c r="D5" s="28">
        <v>80</v>
      </c>
      <c r="E5" s="30">
        <v>120</v>
      </c>
      <c r="F5" s="42">
        <f t="shared" ref="F5:F26" si="0">D5*E5</f>
        <v>9600</v>
      </c>
    </row>
    <row r="6" spans="1:6" ht="23.25" customHeight="1" x14ac:dyDescent="0.25">
      <c r="A6" s="28">
        <v>3</v>
      </c>
      <c r="B6" s="29" t="s">
        <v>70</v>
      </c>
      <c r="C6" s="30" t="s">
        <v>76</v>
      </c>
      <c r="D6" s="28">
        <v>80</v>
      </c>
      <c r="E6" s="30">
        <v>22</v>
      </c>
      <c r="F6" s="42">
        <f t="shared" si="0"/>
        <v>1760</v>
      </c>
    </row>
    <row r="7" spans="1:6" ht="21.75" customHeight="1" x14ac:dyDescent="0.25">
      <c r="A7" s="28">
        <v>4</v>
      </c>
      <c r="B7" s="29" t="s">
        <v>57</v>
      </c>
      <c r="C7" s="30" t="s">
        <v>76</v>
      </c>
      <c r="D7" s="28">
        <v>80</v>
      </c>
      <c r="E7" s="30">
        <v>141</v>
      </c>
      <c r="F7" s="42">
        <f t="shared" si="0"/>
        <v>11280</v>
      </c>
    </row>
    <row r="8" spans="1:6" ht="20.25" customHeight="1" x14ac:dyDescent="0.25">
      <c r="A8" s="28">
        <v>5</v>
      </c>
      <c r="B8" s="29" t="s">
        <v>58</v>
      </c>
      <c r="C8" s="30" t="s">
        <v>75</v>
      </c>
      <c r="D8" s="28">
        <v>80</v>
      </c>
      <c r="E8" s="30">
        <v>65</v>
      </c>
      <c r="F8" s="42">
        <f t="shared" si="0"/>
        <v>5200</v>
      </c>
    </row>
    <row r="9" spans="1:6" ht="20.25" customHeight="1" x14ac:dyDescent="0.25">
      <c r="A9" s="28">
        <v>6</v>
      </c>
      <c r="B9" s="29" t="s">
        <v>64</v>
      </c>
      <c r="C9" s="30" t="s">
        <v>75</v>
      </c>
      <c r="D9" s="28">
        <v>80</v>
      </c>
      <c r="E9" s="30">
        <v>100</v>
      </c>
      <c r="F9" s="42">
        <f t="shared" si="0"/>
        <v>8000</v>
      </c>
    </row>
    <row r="10" spans="1:6" ht="20.25" customHeight="1" x14ac:dyDescent="0.25">
      <c r="A10" s="28">
        <v>7</v>
      </c>
      <c r="B10" s="29" t="s">
        <v>59</v>
      </c>
      <c r="C10" s="30" t="s">
        <v>75</v>
      </c>
      <c r="D10" s="28">
        <v>40</v>
      </c>
      <c r="E10" s="30">
        <v>160</v>
      </c>
      <c r="F10" s="42">
        <f t="shared" si="0"/>
        <v>6400</v>
      </c>
    </row>
    <row r="11" spans="1:6" ht="27.75" customHeight="1" x14ac:dyDescent="0.25">
      <c r="A11" s="28">
        <v>8</v>
      </c>
      <c r="B11" s="29" t="s">
        <v>60</v>
      </c>
      <c r="C11" s="30" t="s">
        <v>76</v>
      </c>
      <c r="D11" s="28">
        <v>80</v>
      </c>
      <c r="E11" s="30">
        <v>65</v>
      </c>
      <c r="F11" s="42">
        <f t="shared" si="0"/>
        <v>5200</v>
      </c>
    </row>
    <row r="12" spans="1:6" ht="21" customHeight="1" x14ac:dyDescent="0.25">
      <c r="A12" s="28">
        <v>9</v>
      </c>
      <c r="B12" s="29" t="s">
        <v>66</v>
      </c>
      <c r="C12" s="30" t="s">
        <v>75</v>
      </c>
      <c r="D12" s="28">
        <v>16</v>
      </c>
      <c r="E12" s="30">
        <v>14</v>
      </c>
      <c r="F12" s="42">
        <f t="shared" si="0"/>
        <v>224</v>
      </c>
    </row>
    <row r="13" spans="1:6" ht="18" customHeight="1" x14ac:dyDescent="0.25">
      <c r="A13" s="28">
        <v>10</v>
      </c>
      <c r="B13" s="29" t="s">
        <v>61</v>
      </c>
      <c r="C13" s="30" t="s">
        <v>75</v>
      </c>
      <c r="D13" s="28">
        <v>40</v>
      </c>
      <c r="E13" s="30">
        <v>45</v>
      </c>
      <c r="F13" s="42">
        <f t="shared" si="0"/>
        <v>1800</v>
      </c>
    </row>
    <row r="14" spans="1:6" ht="19.5" customHeight="1" x14ac:dyDescent="0.25">
      <c r="A14" s="28">
        <v>11</v>
      </c>
      <c r="B14" s="29" t="s">
        <v>71</v>
      </c>
      <c r="C14" s="30" t="s">
        <v>76</v>
      </c>
      <c r="D14" s="28">
        <v>16</v>
      </c>
      <c r="E14" s="30">
        <v>88</v>
      </c>
      <c r="F14" s="42">
        <f t="shared" si="0"/>
        <v>1408</v>
      </c>
    </row>
    <row r="15" spans="1:6" ht="15.75" x14ac:dyDescent="0.25">
      <c r="A15" s="28">
        <v>12</v>
      </c>
      <c r="B15" s="29" t="s">
        <v>62</v>
      </c>
      <c r="C15" s="30" t="s">
        <v>76</v>
      </c>
      <c r="D15" s="28">
        <v>80</v>
      </c>
      <c r="E15" s="30">
        <v>164</v>
      </c>
      <c r="F15" s="42">
        <f t="shared" si="0"/>
        <v>13120</v>
      </c>
    </row>
    <row r="16" spans="1:6" ht="15.75" x14ac:dyDescent="0.25">
      <c r="A16" s="28">
        <v>13</v>
      </c>
      <c r="B16" s="29" t="s">
        <v>63</v>
      </c>
      <c r="C16" s="30" t="s">
        <v>75</v>
      </c>
      <c r="D16" s="28">
        <v>80</v>
      </c>
      <c r="E16" s="30">
        <v>195</v>
      </c>
      <c r="F16" s="42">
        <f t="shared" si="0"/>
        <v>15600</v>
      </c>
    </row>
    <row r="17" spans="1:6" ht="15.75" x14ac:dyDescent="0.25">
      <c r="A17" s="28">
        <v>14</v>
      </c>
      <c r="B17" s="29" t="s">
        <v>65</v>
      </c>
      <c r="C17" s="30" t="s">
        <v>76</v>
      </c>
      <c r="D17" s="28">
        <v>513</v>
      </c>
      <c r="E17" s="30">
        <v>22</v>
      </c>
      <c r="F17" s="42">
        <f t="shared" si="0"/>
        <v>11286</v>
      </c>
    </row>
    <row r="18" spans="1:6" ht="15.75" x14ac:dyDescent="0.25">
      <c r="A18" s="28">
        <v>15</v>
      </c>
      <c r="B18" s="29" t="s">
        <v>67</v>
      </c>
      <c r="C18" s="30" t="s">
        <v>76</v>
      </c>
      <c r="D18" s="28">
        <v>16</v>
      </c>
      <c r="E18" s="30">
        <v>14</v>
      </c>
      <c r="F18" s="42">
        <f t="shared" si="0"/>
        <v>224</v>
      </c>
    </row>
    <row r="19" spans="1:6" ht="15.75" x14ac:dyDescent="0.25">
      <c r="A19" s="28">
        <v>16</v>
      </c>
      <c r="B19" s="29" t="s">
        <v>68</v>
      </c>
      <c r="C19" s="30" t="s">
        <v>75</v>
      </c>
      <c r="D19" s="28">
        <v>80</v>
      </c>
      <c r="E19" s="30">
        <v>104</v>
      </c>
      <c r="F19" s="42">
        <f t="shared" si="0"/>
        <v>8320</v>
      </c>
    </row>
    <row r="20" spans="1:6" ht="15.75" x14ac:dyDescent="0.25">
      <c r="A20" s="28">
        <v>17</v>
      </c>
      <c r="B20" s="29" t="s">
        <v>69</v>
      </c>
      <c r="C20" s="30" t="s">
        <v>75</v>
      </c>
      <c r="D20" s="28">
        <v>40</v>
      </c>
      <c r="E20" s="30">
        <v>500</v>
      </c>
      <c r="F20" s="42">
        <f t="shared" si="0"/>
        <v>20000</v>
      </c>
    </row>
    <row r="21" spans="1:6" ht="15.75" x14ac:dyDescent="0.25">
      <c r="A21" s="28">
        <v>18</v>
      </c>
      <c r="B21" s="29" t="s">
        <v>105</v>
      </c>
      <c r="C21" s="30" t="s">
        <v>75</v>
      </c>
      <c r="D21" s="28">
        <v>16</v>
      </c>
      <c r="E21" s="30">
        <v>625</v>
      </c>
      <c r="F21" s="42">
        <f t="shared" si="0"/>
        <v>10000</v>
      </c>
    </row>
    <row r="22" spans="1:6" ht="15.75" x14ac:dyDescent="0.25">
      <c r="A22" s="28">
        <v>19</v>
      </c>
      <c r="B22" s="29" t="s">
        <v>72</v>
      </c>
      <c r="C22" s="30" t="s">
        <v>76</v>
      </c>
      <c r="D22" s="28">
        <v>80</v>
      </c>
      <c r="E22" s="30">
        <v>15</v>
      </c>
      <c r="F22" s="42">
        <f t="shared" si="0"/>
        <v>1200</v>
      </c>
    </row>
    <row r="23" spans="1:6" ht="15.75" x14ac:dyDescent="0.25">
      <c r="A23" s="28">
        <v>20</v>
      </c>
      <c r="B23" s="29" t="s">
        <v>103</v>
      </c>
      <c r="C23" s="30" t="s">
        <v>76</v>
      </c>
      <c r="D23" s="28">
        <v>80</v>
      </c>
      <c r="E23" s="30">
        <v>61</v>
      </c>
      <c r="F23" s="42">
        <f t="shared" si="0"/>
        <v>4880</v>
      </c>
    </row>
    <row r="24" spans="1:6" ht="15.75" x14ac:dyDescent="0.25">
      <c r="A24" s="28">
        <v>21</v>
      </c>
      <c r="B24" s="29" t="s">
        <v>74</v>
      </c>
      <c r="C24" s="30" t="s">
        <v>75</v>
      </c>
      <c r="D24" s="28">
        <v>80</v>
      </c>
      <c r="E24" s="30">
        <v>160</v>
      </c>
      <c r="F24" s="42">
        <f t="shared" si="0"/>
        <v>12800</v>
      </c>
    </row>
    <row r="25" spans="1:6" ht="15.75" x14ac:dyDescent="0.25">
      <c r="A25" s="28">
        <v>22</v>
      </c>
      <c r="B25" s="29" t="s">
        <v>106</v>
      </c>
      <c r="C25" s="30" t="s">
        <v>75</v>
      </c>
      <c r="D25" s="28">
        <v>16</v>
      </c>
      <c r="E25" s="30">
        <v>150</v>
      </c>
      <c r="F25" s="42">
        <f t="shared" si="0"/>
        <v>2400</v>
      </c>
    </row>
    <row r="26" spans="1:6" ht="15.75" x14ac:dyDescent="0.25">
      <c r="A26" s="28">
        <v>23</v>
      </c>
      <c r="B26" s="29" t="s">
        <v>107</v>
      </c>
      <c r="C26" s="30" t="s">
        <v>38</v>
      </c>
      <c r="D26" s="28">
        <v>80</v>
      </c>
      <c r="E26" s="30">
        <v>16</v>
      </c>
      <c r="F26" s="42">
        <f t="shared" si="0"/>
        <v>1280</v>
      </c>
    </row>
    <row r="27" spans="1:6" ht="15.75" x14ac:dyDescent="0.25">
      <c r="A27" s="6">
        <v>24</v>
      </c>
      <c r="B27" s="22"/>
      <c r="C27" s="22"/>
      <c r="D27" s="22"/>
      <c r="E27" s="22"/>
      <c r="F27" s="11">
        <f>SUM(F4:F26)</f>
        <v>165182</v>
      </c>
    </row>
    <row r="28" spans="1:6" ht="15.75" x14ac:dyDescent="0.25">
      <c r="A28" s="6">
        <v>25</v>
      </c>
      <c r="B28" s="41" t="s">
        <v>97</v>
      </c>
      <c r="C28" s="22"/>
      <c r="D28" s="22"/>
      <c r="E28" s="22"/>
      <c r="F28" s="55">
        <f>F27/513/14</f>
        <v>22.999443052074632</v>
      </c>
    </row>
    <row r="32" spans="1:6" ht="15.75" x14ac:dyDescent="0.25">
      <c r="A32" s="3" t="s">
        <v>18</v>
      </c>
      <c r="B32" s="3"/>
      <c r="C32" s="3" t="s">
        <v>99</v>
      </c>
      <c r="D32" s="3"/>
    </row>
    <row r="33" spans="1:4" ht="15.75" x14ac:dyDescent="0.25">
      <c r="A33" s="3"/>
      <c r="B33" s="3"/>
      <c r="C33" s="3"/>
      <c r="D33" s="3"/>
    </row>
    <row r="34" spans="1:4" ht="15.75" x14ac:dyDescent="0.25">
      <c r="A34" s="3" t="s">
        <v>17</v>
      </c>
      <c r="B34" s="45"/>
      <c r="C34" s="3" t="s">
        <v>98</v>
      </c>
      <c r="D34" s="3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K25" sqref="K25"/>
    </sheetView>
  </sheetViews>
  <sheetFormatPr defaultRowHeight="15" x14ac:dyDescent="0.25"/>
  <cols>
    <col min="1" max="1" width="6.42578125" customWidth="1"/>
    <col min="2" max="2" width="48.42578125" customWidth="1"/>
    <col min="3" max="3" width="11.85546875" customWidth="1"/>
    <col min="4" max="4" width="14.140625" customWidth="1"/>
    <col min="5" max="5" width="11.28515625" customWidth="1"/>
    <col min="6" max="6" width="12.28515625" customWidth="1"/>
  </cols>
  <sheetData>
    <row r="1" spans="1:6" ht="57" customHeight="1" x14ac:dyDescent="0.25">
      <c r="A1" s="54" t="s">
        <v>102</v>
      </c>
      <c r="B1" s="54"/>
      <c r="C1" s="54"/>
      <c r="D1" s="54"/>
      <c r="E1" s="54"/>
      <c r="F1" s="54"/>
    </row>
    <row r="3" spans="1:6" ht="47.25" x14ac:dyDescent="0.25">
      <c r="A3" s="34" t="s">
        <v>0</v>
      </c>
      <c r="B3" s="34" t="s">
        <v>94</v>
      </c>
      <c r="C3" s="34" t="s">
        <v>95</v>
      </c>
      <c r="D3" s="37" t="s">
        <v>108</v>
      </c>
      <c r="E3" s="34" t="s">
        <v>96</v>
      </c>
      <c r="F3" s="34" t="s">
        <v>25</v>
      </c>
    </row>
    <row r="4" spans="1:6" ht="17.25" customHeight="1" x14ac:dyDescent="0.25">
      <c r="A4" s="23">
        <v>1</v>
      </c>
      <c r="B4" s="24" t="s">
        <v>77</v>
      </c>
      <c r="C4" s="25" t="s">
        <v>75</v>
      </c>
      <c r="D4" s="23">
        <v>16</v>
      </c>
      <c r="E4" s="25">
        <v>61</v>
      </c>
      <c r="F4" s="25">
        <f>D4*E4</f>
        <v>976</v>
      </c>
    </row>
    <row r="5" spans="1:6" ht="17.25" customHeight="1" x14ac:dyDescent="0.25">
      <c r="A5" s="23">
        <v>2</v>
      </c>
      <c r="B5" s="24" t="s">
        <v>78</v>
      </c>
      <c r="C5" s="25" t="s">
        <v>75</v>
      </c>
      <c r="D5" s="23">
        <v>16</v>
      </c>
      <c r="E5" s="25">
        <v>35</v>
      </c>
      <c r="F5" s="25">
        <f t="shared" ref="F5:F21" si="0">D5*E5</f>
        <v>560</v>
      </c>
    </row>
    <row r="6" spans="1:6" ht="23.25" customHeight="1" x14ac:dyDescent="0.25">
      <c r="A6" s="23">
        <v>3</v>
      </c>
      <c r="B6" s="24" t="s">
        <v>39</v>
      </c>
      <c r="C6" s="25" t="s">
        <v>76</v>
      </c>
      <c r="D6" s="23">
        <v>16</v>
      </c>
      <c r="E6" s="25">
        <v>37</v>
      </c>
      <c r="F6" s="25">
        <f t="shared" si="0"/>
        <v>592</v>
      </c>
    </row>
    <row r="7" spans="1:6" ht="33.75" customHeight="1" x14ac:dyDescent="0.25">
      <c r="A7" s="23">
        <v>4</v>
      </c>
      <c r="B7" s="24" t="s">
        <v>40</v>
      </c>
      <c r="C7" s="25" t="s">
        <v>76</v>
      </c>
      <c r="D7" s="23">
        <v>16</v>
      </c>
      <c r="E7" s="25">
        <v>18</v>
      </c>
      <c r="F7" s="25">
        <f t="shared" si="0"/>
        <v>288</v>
      </c>
    </row>
    <row r="8" spans="1:6" ht="18" customHeight="1" x14ac:dyDescent="0.25">
      <c r="A8" s="23">
        <v>5</v>
      </c>
      <c r="B8" s="24" t="s">
        <v>41</v>
      </c>
      <c r="C8" s="25" t="s">
        <v>76</v>
      </c>
      <c r="D8" s="23">
        <v>8</v>
      </c>
      <c r="E8" s="25">
        <v>30</v>
      </c>
      <c r="F8" s="25">
        <f t="shared" si="0"/>
        <v>240</v>
      </c>
    </row>
    <row r="9" spans="1:6" ht="19.5" customHeight="1" x14ac:dyDescent="0.25">
      <c r="A9" s="23">
        <v>6</v>
      </c>
      <c r="B9" s="24" t="s">
        <v>42</v>
      </c>
      <c r="C9" s="25" t="s">
        <v>76</v>
      </c>
      <c r="D9" s="23">
        <v>8</v>
      </c>
      <c r="E9" s="25">
        <v>16</v>
      </c>
      <c r="F9" s="25">
        <f t="shared" si="0"/>
        <v>128</v>
      </c>
    </row>
    <row r="10" spans="1:6" ht="19.5" customHeight="1" x14ac:dyDescent="0.25">
      <c r="A10" s="23">
        <v>7</v>
      </c>
      <c r="B10" s="24" t="s">
        <v>43</v>
      </c>
      <c r="C10" s="25" t="s">
        <v>76</v>
      </c>
      <c r="D10" s="23">
        <v>8</v>
      </c>
      <c r="E10" s="25">
        <v>24</v>
      </c>
      <c r="F10" s="25">
        <f t="shared" si="0"/>
        <v>192</v>
      </c>
    </row>
    <row r="11" spans="1:6" ht="15.75" customHeight="1" x14ac:dyDescent="0.25">
      <c r="A11" s="23">
        <v>8</v>
      </c>
      <c r="B11" s="24" t="s">
        <v>44</v>
      </c>
      <c r="C11" s="25" t="s">
        <v>76</v>
      </c>
      <c r="D11" s="23">
        <v>8</v>
      </c>
      <c r="E11" s="25">
        <v>55</v>
      </c>
      <c r="F11" s="25">
        <f t="shared" si="0"/>
        <v>440</v>
      </c>
    </row>
    <row r="12" spans="1:6" ht="21" customHeight="1" x14ac:dyDescent="0.25">
      <c r="A12" s="23">
        <v>9</v>
      </c>
      <c r="B12" s="24" t="s">
        <v>45</v>
      </c>
      <c r="C12" s="25" t="s">
        <v>76</v>
      </c>
      <c r="D12" s="23">
        <v>24</v>
      </c>
      <c r="E12" s="25">
        <v>20</v>
      </c>
      <c r="F12" s="25">
        <f t="shared" si="0"/>
        <v>480</v>
      </c>
    </row>
    <row r="13" spans="1:6" ht="20.25" customHeight="1" x14ac:dyDescent="0.25">
      <c r="A13" s="23">
        <v>10</v>
      </c>
      <c r="B13" s="24" t="s">
        <v>50</v>
      </c>
      <c r="C13" s="25" t="s">
        <v>76</v>
      </c>
      <c r="D13" s="23">
        <v>8</v>
      </c>
      <c r="E13" s="25">
        <v>13</v>
      </c>
      <c r="F13" s="25">
        <f t="shared" si="0"/>
        <v>104</v>
      </c>
    </row>
    <row r="14" spans="1:6" ht="15.75" x14ac:dyDescent="0.25">
      <c r="A14" s="23">
        <v>11</v>
      </c>
      <c r="B14" s="24" t="s">
        <v>52</v>
      </c>
      <c r="C14" s="25" t="s">
        <v>76</v>
      </c>
      <c r="D14" s="23">
        <v>8</v>
      </c>
      <c r="E14" s="25">
        <v>56</v>
      </c>
      <c r="F14" s="25">
        <f t="shared" si="0"/>
        <v>448</v>
      </c>
    </row>
    <row r="15" spans="1:6" ht="15.75" x14ac:dyDescent="0.25">
      <c r="A15" s="6">
        <v>12</v>
      </c>
      <c r="B15" s="26" t="s">
        <v>53</v>
      </c>
      <c r="C15" s="25" t="s">
        <v>76</v>
      </c>
      <c r="D15" s="6">
        <v>8</v>
      </c>
      <c r="E15" s="25">
        <v>50</v>
      </c>
      <c r="F15" s="25">
        <f t="shared" si="0"/>
        <v>400</v>
      </c>
    </row>
    <row r="16" spans="1:6" ht="15.75" x14ac:dyDescent="0.25">
      <c r="A16" s="6">
        <v>13</v>
      </c>
      <c r="B16" s="26" t="s">
        <v>54</v>
      </c>
      <c r="C16" s="25" t="s">
        <v>76</v>
      </c>
      <c r="D16" s="6">
        <v>8</v>
      </c>
      <c r="E16" s="25">
        <v>50</v>
      </c>
      <c r="F16" s="25">
        <f t="shared" si="0"/>
        <v>400</v>
      </c>
    </row>
    <row r="17" spans="1:6" ht="31.5" x14ac:dyDescent="0.25">
      <c r="A17" s="6">
        <v>14</v>
      </c>
      <c r="B17" s="27" t="s">
        <v>46</v>
      </c>
      <c r="C17" s="25" t="s">
        <v>76</v>
      </c>
      <c r="D17" s="6">
        <v>24</v>
      </c>
      <c r="E17" s="25">
        <v>21</v>
      </c>
      <c r="F17" s="25">
        <f t="shared" si="0"/>
        <v>504</v>
      </c>
    </row>
    <row r="18" spans="1:6" ht="15.75" x14ac:dyDescent="0.25">
      <c r="A18" s="6">
        <v>15</v>
      </c>
      <c r="B18" s="26" t="s">
        <v>51</v>
      </c>
      <c r="C18" s="25" t="s">
        <v>76</v>
      </c>
      <c r="D18" s="39">
        <v>8</v>
      </c>
      <c r="E18" s="8">
        <v>25</v>
      </c>
      <c r="F18" s="25">
        <f t="shared" si="0"/>
        <v>200</v>
      </c>
    </row>
    <row r="19" spans="1:6" ht="15.75" x14ac:dyDescent="0.25">
      <c r="A19" s="6">
        <v>16</v>
      </c>
      <c r="B19" s="26" t="s">
        <v>49</v>
      </c>
      <c r="C19" s="25" t="s">
        <v>76</v>
      </c>
      <c r="D19" s="6">
        <v>8</v>
      </c>
      <c r="E19" s="8">
        <v>46</v>
      </c>
      <c r="F19" s="25">
        <f t="shared" si="0"/>
        <v>368</v>
      </c>
    </row>
    <row r="20" spans="1:6" ht="15.75" x14ac:dyDescent="0.25">
      <c r="A20" s="6">
        <v>17</v>
      </c>
      <c r="B20" s="26" t="s">
        <v>47</v>
      </c>
      <c r="C20" s="25" t="s">
        <v>75</v>
      </c>
      <c r="D20" s="6">
        <v>16</v>
      </c>
      <c r="E20" s="8">
        <v>25</v>
      </c>
      <c r="F20" s="25">
        <f t="shared" si="0"/>
        <v>400</v>
      </c>
    </row>
    <row r="21" spans="1:6" ht="15.75" x14ac:dyDescent="0.25">
      <c r="A21" s="6">
        <v>18</v>
      </c>
      <c r="B21" s="26" t="s">
        <v>48</v>
      </c>
      <c r="C21" s="25" t="s">
        <v>75</v>
      </c>
      <c r="D21" s="6">
        <v>8</v>
      </c>
      <c r="E21" s="8">
        <v>55</v>
      </c>
      <c r="F21" s="25">
        <f t="shared" si="0"/>
        <v>440</v>
      </c>
    </row>
    <row r="22" spans="1:6" ht="15.75" x14ac:dyDescent="0.25">
      <c r="A22" s="6">
        <v>19</v>
      </c>
      <c r="B22" s="14"/>
      <c r="C22" s="14"/>
      <c r="D22" s="14"/>
      <c r="E22" s="38"/>
      <c r="F22" s="11">
        <f>SUM(F4:F21)</f>
        <v>7160</v>
      </c>
    </row>
    <row r="23" spans="1:6" ht="15.75" x14ac:dyDescent="0.25">
      <c r="A23" s="6">
        <v>20</v>
      </c>
      <c r="B23" s="40" t="s">
        <v>97</v>
      </c>
      <c r="C23" s="14"/>
      <c r="D23" s="14"/>
      <c r="E23" s="38"/>
      <c r="F23" s="55">
        <f>F22/513/14</f>
        <v>0.99693678641047068</v>
      </c>
    </row>
    <row r="25" spans="1:6" x14ac:dyDescent="0.25">
      <c r="F25" s="33"/>
    </row>
    <row r="26" spans="1:6" ht="15.75" x14ac:dyDescent="0.25">
      <c r="A26" s="3" t="s">
        <v>18</v>
      </c>
      <c r="B26" s="3"/>
      <c r="C26" s="3" t="s">
        <v>20</v>
      </c>
      <c r="D26" s="3"/>
    </row>
    <row r="27" spans="1:6" ht="15.75" x14ac:dyDescent="0.25">
      <c r="A27" s="3"/>
      <c r="B27" s="3"/>
      <c r="C27" s="3"/>
      <c r="D27" s="3"/>
    </row>
    <row r="28" spans="1:6" ht="15.75" x14ac:dyDescent="0.25">
      <c r="A28" s="3" t="s">
        <v>17</v>
      </c>
      <c r="B28" s="3"/>
      <c r="C28" s="3" t="s">
        <v>19</v>
      </c>
      <c r="D28" s="3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</vt:lpstr>
      <vt:lpstr>Распределение питания</vt:lpstr>
      <vt:lpstr>Хоз.товары</vt:lpstr>
      <vt:lpstr>Канц.товары</vt:lpstr>
      <vt:lpstr>Медикаменты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2023-03-01T10:57:00Z</cp:lastPrinted>
  <dcterms:created xsi:type="dcterms:W3CDTF">2022-05-04T03:55:58Z</dcterms:created>
  <dcterms:modified xsi:type="dcterms:W3CDTF">2023-03-09T07:26:51Z</dcterms:modified>
</cp:coreProperties>
</file>